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9. EYLÜL\"/>
    </mc:Choice>
  </mc:AlternateContent>
  <xr:revisionPtr revIDLastSave="0" documentId="13_ncr:1_{6AECD2A4-E51C-4B44-B0F3-487063D6ADC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<sst xmlns="http://schemas.openxmlformats.org/spreadsheetml/2006/main" count="56" uniqueCount="50">
  <si>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</si>
  <si>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</si>
  <si>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</si>
  <si>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</si>
  <si>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</si>
  <si>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</si>
  <si>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</si>
  <si>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</si>
  <si>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</si>
  <si>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</si>
  <si>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</si>
  <si>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</si>
  <si>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</si>
  <si>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</si>
  <si>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</si>
  <si>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</si>
  <si>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</si>
  <si>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</si>
  <si>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</si>
  <si>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</si>
  <si>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</si>
  <si>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</si>
  <si>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</si>
  <si>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</si>
  <si>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</si>
  <si>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</si>
  <si>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</si>
  <si>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</si>
  <si>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</si>
  <si>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</si>
  <si>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</si>
  <si>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</si>
  <si>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</si>
  <si>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</si>
  <si>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</si>
  <si>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</si>
  <si>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</si>
  <si>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42 FPH 25</t>
  </si>
  <si>
    <t>OTEL</t>
  </si>
  <si>
    <t>KARACAN BORU</t>
  </si>
  <si>
    <t>ZİRVE ÇATI ZAFER EFE</t>
  </si>
  <si>
    <t>NURİ ÖZTAŞ</t>
  </si>
  <si>
    <t>MEHMET KALENDER</t>
  </si>
  <si>
    <t>HOCAOĞLU DEMİR</t>
  </si>
  <si>
    <t>MEHMET KANAT</t>
  </si>
  <si>
    <t>AKBAY TENEKECİLİK</t>
  </si>
  <si>
    <t>ÜNSAL FİDAN</t>
  </si>
  <si>
    <t>ALİ MUSTAFA ÖZDEMİR</t>
  </si>
  <si>
    <t>SULTANDAĞI-SARIGÖL-ALAŞEHİR-TURGUTLU-SEFERİHİSAR-ŞEHZADELER-YUNUSEMRE-SOMA SEFERİ</t>
  </si>
  <si>
    <t>HGS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</si>
</sst>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H33" sqref="H33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ht="31.5" customHeight="1" x14ac:dyDescent="0.25">
      <c r="A2" s="2" t="s">
        <v>1</v>
      </c>
      <c r="B2" s="66" t="s">
        <v>36</v>
      </c>
      <c r="C2" s="67"/>
      <c r="D2" s="2" t="s">
        <v>2</v>
      </c>
      <c r="E2" s="68" t="s">
        <v>48</v>
      </c>
      <c r="F2" s="68"/>
      <c r="G2" s="68"/>
      <c r="H2" s="68"/>
      <c r="I2" s="68"/>
      <c r="J2" s="68"/>
      <c r="K2" s="3" t="s">
        <v>3</v>
      </c>
      <c r="L2" s="4">
        <f ca="1">TODAY()</f>
        <v>45561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45559</v>
      </c>
      <c r="D5" s="11"/>
      <c r="E5" s="12">
        <v>17250</v>
      </c>
      <c r="F5" s="1"/>
      <c r="G5" s="13" t="str">
        <f t="shared" ref="G5" si="0">IF(A5="","",(A5))</f>
        <v>KARACAN BORU</v>
      </c>
      <c r="H5" s="12">
        <v>17250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40</v>
      </c>
      <c r="B6" s="61"/>
      <c r="C6" s="48">
        <v>45559</v>
      </c>
      <c r="D6" s="11"/>
      <c r="E6" s="12">
        <v>56000</v>
      </c>
      <c r="F6" s="1"/>
      <c r="G6" s="13" t="str">
        <f>IF(A6="","",(A6))</f>
        <v>ZİRVE ÇATI ZAFER EFE</v>
      </c>
      <c r="H6" s="12"/>
      <c r="I6" s="12">
        <v>56000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41</v>
      </c>
      <c r="B7" s="61"/>
      <c r="C7" s="48">
        <v>45559</v>
      </c>
      <c r="D7" s="11"/>
      <c r="E7" s="12">
        <v>50682</v>
      </c>
      <c r="F7" s="1"/>
      <c r="G7" s="13" t="str">
        <f>IF(A7="","",(A7))</f>
        <v>NURİ ÖZTAŞ</v>
      </c>
      <c r="H7" s="12">
        <v>50680</v>
      </c>
      <c r="I7" s="12"/>
      <c r="J7" s="12"/>
      <c r="K7" s="12">
        <f t="shared" si="1"/>
        <v>2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 t="s">
        <v>42</v>
      </c>
      <c r="B8" s="61"/>
      <c r="C8" s="48">
        <v>45559</v>
      </c>
      <c r="D8" s="11"/>
      <c r="E8" s="12">
        <v>68469</v>
      </c>
      <c r="F8" s="1"/>
      <c r="G8" s="13" t="str">
        <f t="shared" ref="G8:G19" si="3">IF(A8="","",(A8))</f>
        <v>MEHMET KALENDER</v>
      </c>
      <c r="H8" s="12">
        <v>30000</v>
      </c>
      <c r="I8" s="12">
        <v>20000</v>
      </c>
      <c r="J8" s="12"/>
      <c r="K8" s="12">
        <f t="shared" si="1"/>
        <v>18469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 t="s">
        <v>43</v>
      </c>
      <c r="B9" s="61"/>
      <c r="C9" s="48">
        <v>45559</v>
      </c>
      <c r="D9" s="11"/>
      <c r="E9" s="12">
        <v>33000</v>
      </c>
      <c r="F9" s="1"/>
      <c r="G9" s="13" t="str">
        <f t="shared" si="3"/>
        <v>HOCAOĞLU DEMİR</v>
      </c>
      <c r="H9" s="12"/>
      <c r="I9" s="12">
        <v>33000</v>
      </c>
      <c r="J9" s="12"/>
      <c r="K9" s="12">
        <f t="shared" si="1"/>
        <v>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 t="s">
        <v>44</v>
      </c>
      <c r="B10" s="61"/>
      <c r="C10" s="48">
        <v>45559</v>
      </c>
      <c r="D10" s="11"/>
      <c r="E10" s="12">
        <v>8800</v>
      </c>
      <c r="F10" s="1"/>
      <c r="G10" s="13" t="str">
        <f t="shared" si="3"/>
        <v>MEHMET KANAT</v>
      </c>
      <c r="H10" s="12"/>
      <c r="I10" s="12"/>
      <c r="J10" s="12"/>
      <c r="K10" s="12">
        <f t="shared" si="1"/>
        <v>8800</v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 t="s">
        <v>45</v>
      </c>
      <c r="B11" s="61"/>
      <c r="C11" s="48">
        <v>45559</v>
      </c>
      <c r="D11" s="11"/>
      <c r="E11" s="12">
        <v>19900</v>
      </c>
      <c r="F11" s="1"/>
      <c r="G11" s="13" t="str">
        <f t="shared" si="3"/>
        <v>AKBAY TENEKECİLİK</v>
      </c>
      <c r="H11" s="12"/>
      <c r="I11" s="12">
        <v>20000</v>
      </c>
      <c r="J11" s="12"/>
      <c r="K11" s="12">
        <f t="shared" si="1"/>
        <v>-100</v>
      </c>
      <c r="L11" s="11"/>
      <c r="M11" s="1"/>
    </row>
    <row r="12" spans="1:27" x14ac:dyDescent="0.25">
      <c r="A12" s="60" t="s">
        <v>46</v>
      </c>
      <c r="B12" s="61"/>
      <c r="C12" s="48">
        <v>45559</v>
      </c>
      <c r="D12" s="11"/>
      <c r="E12" s="12">
        <v>2600</v>
      </c>
      <c r="F12" s="1"/>
      <c r="G12" s="13" t="str">
        <f t="shared" si="3"/>
        <v>ÜNSAL FİDAN</v>
      </c>
      <c r="H12" s="12">
        <v>2600</v>
      </c>
      <c r="I12" s="12"/>
      <c r="J12" s="12"/>
      <c r="K12" s="12">
        <f t="shared" si="1"/>
        <v>0</v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 t="s">
        <v>47</v>
      </c>
      <c r="B13" s="61"/>
      <c r="C13" s="48">
        <v>45559</v>
      </c>
      <c r="D13" s="11"/>
      <c r="E13" s="12">
        <v>32489</v>
      </c>
      <c r="F13" s="1"/>
      <c r="G13" s="13" t="str">
        <f t="shared" si="3"/>
        <v>ALİ MUSTAFA ÖZDEMİR</v>
      </c>
      <c r="H13" s="12">
        <v>25000</v>
      </c>
      <c r="I13" s="12"/>
      <c r="J13" s="12"/>
      <c r="K13" s="12">
        <f t="shared" si="1"/>
        <v>7489</v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11994.27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37</v>
      </c>
      <c r="C22" s="27"/>
      <c r="D22" s="16" t="s">
        <v>16</v>
      </c>
      <c r="E22" s="17">
        <f>SUM(E5:E21)</f>
        <v>289190</v>
      </c>
      <c r="F22" s="1"/>
      <c r="G22" s="16" t="s">
        <v>16</v>
      </c>
      <c r="H22" s="17">
        <f>SUM(H5:H19)</f>
        <v>125530</v>
      </c>
      <c r="I22" s="17">
        <f>SUM(I5:I21)</f>
        <v>129000</v>
      </c>
      <c r="J22" s="17">
        <f>SUM(J5:J21)</f>
        <v>0</v>
      </c>
      <c r="K22" s="17">
        <f>SUM(K5:K21)</f>
        <v>34660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443119</v>
      </c>
      <c r="D25" s="18">
        <v>444573</v>
      </c>
      <c r="E25" s="19">
        <f>IF(C25="","",SUM(D25-C25))</f>
        <v>1454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6430.27</v>
      </c>
      <c r="D26" s="21"/>
      <c r="E26" s="20">
        <f>IF(C26="","",SUM(C26/E25))</f>
        <v>4.4224690508940858</v>
      </c>
      <c r="F26" s="1"/>
      <c r="G26" s="11" t="s">
        <v>25</v>
      </c>
      <c r="H26" s="12">
        <v>4424.13</v>
      </c>
      <c r="I26" s="12">
        <v>2006.14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11994.27</v>
      </c>
      <c r="D27" s="21"/>
      <c r="E27" s="22">
        <f>SUM(C27/E22)</f>
        <v>4.1475396797952903E-2</v>
      </c>
      <c r="F27" s="1"/>
      <c r="G27" s="11" t="s">
        <v>27</v>
      </c>
      <c r="H27" s="12">
        <v>2714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38</v>
      </c>
      <c r="H28" s="12">
        <v>2400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49</v>
      </c>
      <c r="H29" s="12">
        <v>450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IF(H22="","",SUM(H26:H32,I26))</f>
        <v>11994.27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113535.73</v>
      </c>
      <c r="D36" s="1"/>
      <c r="E36" s="1"/>
      <c r="F36" s="1"/>
      <c r="G36" s="26" t="s">
        <v>30</v>
      </c>
      <c r="H36" s="15">
        <f>IF(H33="","",SUM(H22-H33))</f>
        <v>113535.73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2024-09-26T10:40:54Z</cp:lastPrinted>
  <dcterms:created xsi:type="dcterms:W3CDTF">2022-08-24T05:29:34Z</dcterms:created>
  <dcterms:modified xsi:type="dcterms:W3CDTF">2024-09-26T10:41:22Z</dcterms:modified>
</cp:coreProperties>
</file>